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5"/>
  </bookViews>
  <sheets>
    <sheet name="1er tour" sheetId="1" r:id="rId1"/>
    <sheet name="2éme tour" sheetId="2" r:id="rId2"/>
    <sheet name="Graph 2ème tour" sheetId="3" r:id="rId3"/>
    <sheet name="Feuil2" sheetId="4" r:id="rId4"/>
    <sheet name="Feuil3" sheetId="5" r:id="rId5"/>
    <sheet name="Graph 1er tour" sheetId="6" r:id="rId6"/>
    <sheet name="1er tour simplifié" sheetId="7" r:id="rId7"/>
  </sheets>
  <definedNames/>
  <calcPr fullCalcOnLoad="1"/>
</workbook>
</file>

<file path=xl/sharedStrings.xml><?xml version="1.0" encoding="utf-8"?>
<sst xmlns="http://schemas.openxmlformats.org/spreadsheetml/2006/main" count="118" uniqueCount="45">
  <si>
    <t>ELECTIONS DU CONSEIL GENERAL</t>
  </si>
  <si>
    <t>RESULTATS 1ER TOUR 20 MARS 2011</t>
  </si>
  <si>
    <t>INSCRITS</t>
  </si>
  <si>
    <t>VOTANTS</t>
  </si>
  <si>
    <t>NULS</t>
  </si>
  <si>
    <t>EXPRIMES</t>
  </si>
  <si>
    <t>LA BALME</t>
  </si>
  <si>
    <t>MICHAUD</t>
  </si>
  <si>
    <t xml:space="preserve">Maurice </t>
  </si>
  <si>
    <t>Jean-Paul</t>
  </si>
  <si>
    <t>GANDIN</t>
  </si>
  <si>
    <t>Anita</t>
  </si>
  <si>
    <t>André</t>
  </si>
  <si>
    <t>BAUER</t>
  </si>
  <si>
    <t>Philippe</t>
  </si>
  <si>
    <t>René</t>
  </si>
  <si>
    <t>PADERNOZ</t>
  </si>
  <si>
    <t>BILLIEME</t>
  </si>
  <si>
    <t>CHAPELLE ST-MARTIN</t>
  </si>
  <si>
    <t>JONGIEUX</t>
  </si>
  <si>
    <t>MEYRIEUX TROUET</t>
  </si>
  <si>
    <t>LUCEY</t>
  </si>
  <si>
    <t>LOISIEUX</t>
  </si>
  <si>
    <t>ONTEX</t>
  </si>
  <si>
    <t>ST-JEAN DE CHEVELU</t>
  </si>
  <si>
    <t>ST-PAUL SUR YENNE</t>
  </si>
  <si>
    <t>ST-PIERRE D'ALVEY</t>
  </si>
  <si>
    <t>TRAIZE</t>
  </si>
  <si>
    <t>YENNE</t>
  </si>
  <si>
    <t>BOIHARDY</t>
  </si>
  <si>
    <t>TOTAUX</t>
  </si>
  <si>
    <t>il faut 12,5 % des inscrits, soit</t>
  </si>
  <si>
    <t>au second tour :</t>
  </si>
  <si>
    <t>MANTELLO</t>
  </si>
  <si>
    <t xml:space="preserve">a) il faut 1/4 des inscrits </t>
  </si>
  <si>
    <t xml:space="preserve">Conditions pour être candidat  </t>
  </si>
  <si>
    <t>Emargement</t>
  </si>
  <si>
    <t>b) et 1/2 des suffrages exprimés + 1</t>
  </si>
  <si>
    <r>
      <t xml:space="preserve">Conditions pour être élu au 1er tour </t>
    </r>
    <r>
      <rPr>
        <b/>
        <sz val="12"/>
        <rFont val="Arial"/>
        <family val="2"/>
      </rPr>
      <t xml:space="preserve">:  </t>
    </r>
  </si>
  <si>
    <t>PROCU
RATIONS</t>
  </si>
  <si>
    <t>Communes</t>
  </si>
  <si>
    <t>Candidats</t>
  </si>
  <si>
    <t>VERTHEMEX</t>
  </si>
  <si>
    <t>RESULTATS 2éme TOUR 27 MARS 2011</t>
  </si>
  <si>
    <t>Pourcentage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</si>
</sst>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Broadway"/>
      <family val="5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color indexed="57"/>
      <name val="Arial"/>
      <family val="2"/>
    </font>
    <font>
      <b/>
      <sz val="12"/>
      <color indexed="57"/>
      <name val="Arial"/>
      <family val="2"/>
    </font>
    <font>
      <b/>
      <u val="single"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 horizontal="center"/>
    </xf>
    <xf numFmtId="0" fontId="0" fillId="9" borderId="4" xfId="0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6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2ème tour cantonales 2011</a:t>
            </a:r>
          </a:p>
        </c:rich>
      </c:tx>
      <c:layout>
        <c:manualLayout>
          <c:xMode val="factor"/>
          <c:yMode val="factor"/>
          <c:x val="-0.03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1275"/>
          <c:w val="0.678"/>
          <c:h val="0.66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'2éme tour'!$G$4:$H$4</c:f>
              <c:strCache>
                <c:ptCount val="2"/>
                <c:pt idx="0">
                  <c:v>MICHAUD</c:v>
                </c:pt>
                <c:pt idx="1">
                  <c:v>PADERNOZ</c:v>
                </c:pt>
              </c:strCache>
            </c:strRef>
          </c:cat>
          <c:val>
            <c:numRef>
              <c:f>'2éme tour'!$G$21:$H$21</c:f>
              <c:numCache>
                <c:ptCount val="2"/>
                <c:pt idx="0">
                  <c:v>0.4256710254645561</c:v>
                </c:pt>
                <c:pt idx="1">
                  <c:v>0.574328974535444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9275"/>
          <c:w val="0.15975"/>
          <c:h val="0.4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1er tour Cantonales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21275"/>
          <c:w val="0.636"/>
          <c:h val="0.663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'1er tour simplifié'!$G$3:$L$4</c:f>
              <c:multiLvlStrCache>
                <c:ptCount val="6"/>
                <c:lvl>
                  <c:pt idx="0">
                    <c:v>MICHAUD</c:v>
                  </c:pt>
                  <c:pt idx="1">
                    <c:v>GANDIN</c:v>
                  </c:pt>
                  <c:pt idx="2">
                    <c:v>BOIHARDY</c:v>
                  </c:pt>
                  <c:pt idx="3">
                    <c:v>BAUER</c:v>
                  </c:pt>
                  <c:pt idx="4">
                    <c:v>MANTELLO</c:v>
                  </c:pt>
                  <c:pt idx="5">
                    <c:v>PADERNOZ</c:v>
                  </c:pt>
                </c:lvl>
                <c:lvl>
                  <c:pt idx="0">
                    <c:v>Maurice </c:v>
                  </c:pt>
                  <c:pt idx="1">
                    <c:v>Jean-Paul</c:v>
                  </c:pt>
                  <c:pt idx="2">
                    <c:v>Anita</c:v>
                  </c:pt>
                  <c:pt idx="3">
                    <c:v>André</c:v>
                  </c:pt>
                  <c:pt idx="4">
                    <c:v>Philippe</c:v>
                  </c:pt>
                  <c:pt idx="5">
                    <c:v>René</c:v>
                  </c:pt>
                </c:lvl>
              </c:multiLvlStrCache>
            </c:multiLvlStrRef>
          </c:cat>
          <c:val>
            <c:numRef>
              <c:f>'1er tour simplifié'!$G$21:$L$21</c:f>
              <c:numCache>
                <c:ptCount val="6"/>
                <c:pt idx="0">
                  <c:v>0.3193583667517317</c:v>
                </c:pt>
                <c:pt idx="1">
                  <c:v>0.11009843237331389</c:v>
                </c:pt>
                <c:pt idx="2">
                  <c:v>0.08749544294567992</c:v>
                </c:pt>
                <c:pt idx="3">
                  <c:v>0.12759752096244986</c:v>
                </c:pt>
                <c:pt idx="4">
                  <c:v>0.03900838497994896</c:v>
                </c:pt>
                <c:pt idx="5">
                  <c:v>0.3164418519868757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2085"/>
          <c:w val="0.26125"/>
          <c:h val="0.68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3">
      <selection activeCell="Q13" sqref="Q13"/>
    </sheetView>
  </sheetViews>
  <sheetFormatPr defaultColWidth="11.421875" defaultRowHeight="12.75"/>
  <cols>
    <col min="1" max="1" width="21.7109375" style="0" customWidth="1"/>
    <col min="2" max="2" width="9.7109375" style="26" customWidth="1"/>
    <col min="3" max="3" width="10.7109375" style="26" customWidth="1"/>
    <col min="4" max="4" width="8.7109375" style="26" customWidth="1"/>
    <col min="5" max="6" width="11.421875" style="26" customWidth="1"/>
  </cols>
  <sheetData>
    <row r="1" spans="1:12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4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4.75" customHeight="1">
      <c r="A3" s="15" t="s">
        <v>41</v>
      </c>
      <c r="B3" s="48" t="s">
        <v>2</v>
      </c>
      <c r="C3" s="12" t="s">
        <v>36</v>
      </c>
      <c r="D3" s="50" t="s">
        <v>4</v>
      </c>
      <c r="E3" s="52" t="s">
        <v>5</v>
      </c>
      <c r="F3" s="46" t="s">
        <v>39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14</v>
      </c>
      <c r="L3" s="10" t="s">
        <v>15</v>
      </c>
    </row>
    <row r="4" spans="1:12" ht="24.75" customHeight="1">
      <c r="A4" s="14" t="s">
        <v>40</v>
      </c>
      <c r="B4" s="49"/>
      <c r="C4" s="13" t="s">
        <v>3</v>
      </c>
      <c r="D4" s="51"/>
      <c r="E4" s="53"/>
      <c r="F4" s="47"/>
      <c r="G4" s="11" t="s">
        <v>7</v>
      </c>
      <c r="H4" s="11" t="s">
        <v>10</v>
      </c>
      <c r="I4" s="11" t="s">
        <v>29</v>
      </c>
      <c r="J4" s="11" t="s">
        <v>13</v>
      </c>
      <c r="K4" s="11" t="s">
        <v>33</v>
      </c>
      <c r="L4" s="11" t="s">
        <v>16</v>
      </c>
    </row>
    <row r="5" spans="1:12" ht="24.75" customHeight="1">
      <c r="A5" s="16" t="s">
        <v>6</v>
      </c>
      <c r="B5" s="20">
        <v>230</v>
      </c>
      <c r="C5" s="27">
        <v>135</v>
      </c>
      <c r="D5" s="28">
        <v>6</v>
      </c>
      <c r="E5" s="30">
        <v>129</v>
      </c>
      <c r="F5" s="31">
        <v>2</v>
      </c>
      <c r="G5" s="19">
        <v>33</v>
      </c>
      <c r="H5" s="19">
        <v>12</v>
      </c>
      <c r="I5" s="19">
        <v>9</v>
      </c>
      <c r="J5" s="19">
        <v>37</v>
      </c>
      <c r="K5" s="19">
        <v>6</v>
      </c>
      <c r="L5" s="19">
        <v>32</v>
      </c>
    </row>
    <row r="6" spans="1:12" ht="24.75" customHeight="1">
      <c r="A6" s="16" t="s">
        <v>17</v>
      </c>
      <c r="B6" s="20">
        <v>231</v>
      </c>
      <c r="C6" s="27">
        <v>129</v>
      </c>
      <c r="D6" s="28">
        <v>4</v>
      </c>
      <c r="E6" s="30">
        <f aca="true" t="shared" si="0" ref="E6:E18">SUM(G6:L6)</f>
        <v>125</v>
      </c>
      <c r="F6" s="31">
        <v>4</v>
      </c>
      <c r="G6" s="19">
        <v>51</v>
      </c>
      <c r="H6" s="19">
        <v>14</v>
      </c>
      <c r="I6" s="19">
        <v>11</v>
      </c>
      <c r="J6" s="19">
        <v>11</v>
      </c>
      <c r="K6" s="19">
        <v>0</v>
      </c>
      <c r="L6" s="19">
        <v>38</v>
      </c>
    </row>
    <row r="7" spans="1:12" ht="24.75" customHeight="1">
      <c r="A7" s="16" t="s">
        <v>18</v>
      </c>
      <c r="B7" s="20">
        <v>94</v>
      </c>
      <c r="C7" s="27">
        <v>54</v>
      </c>
      <c r="D7" s="28">
        <v>1</v>
      </c>
      <c r="E7" s="30">
        <f t="shared" si="0"/>
        <v>53</v>
      </c>
      <c r="F7" s="31">
        <v>0</v>
      </c>
      <c r="G7" s="19">
        <v>14</v>
      </c>
      <c r="H7" s="19">
        <v>15</v>
      </c>
      <c r="I7" s="19">
        <v>0</v>
      </c>
      <c r="J7" s="19">
        <v>4</v>
      </c>
      <c r="K7" s="19">
        <v>3</v>
      </c>
      <c r="L7" s="19">
        <v>17</v>
      </c>
    </row>
    <row r="8" spans="1:12" ht="24.75" customHeight="1">
      <c r="A8" s="16" t="s">
        <v>19</v>
      </c>
      <c r="B8" s="20">
        <v>210</v>
      </c>
      <c r="C8" s="27">
        <v>133</v>
      </c>
      <c r="D8" s="28">
        <v>4</v>
      </c>
      <c r="E8" s="30">
        <f t="shared" si="0"/>
        <v>129</v>
      </c>
      <c r="F8" s="31">
        <v>1</v>
      </c>
      <c r="G8" s="19">
        <v>48</v>
      </c>
      <c r="H8" s="19">
        <v>4</v>
      </c>
      <c r="I8" s="19">
        <v>30</v>
      </c>
      <c r="J8" s="19">
        <v>16</v>
      </c>
      <c r="K8" s="19">
        <v>2</v>
      </c>
      <c r="L8" s="19">
        <v>29</v>
      </c>
    </row>
    <row r="9" spans="1:12" ht="24.75" customHeight="1">
      <c r="A9" s="16" t="s">
        <v>20</v>
      </c>
      <c r="B9" s="20">
        <v>253</v>
      </c>
      <c r="C9" s="27">
        <v>125</v>
      </c>
      <c r="D9" s="28">
        <v>1</v>
      </c>
      <c r="E9" s="30">
        <f t="shared" si="0"/>
        <v>124</v>
      </c>
      <c r="F9" s="31">
        <v>1</v>
      </c>
      <c r="G9" s="19">
        <v>65</v>
      </c>
      <c r="H9" s="19">
        <v>7</v>
      </c>
      <c r="I9" s="19">
        <v>9</v>
      </c>
      <c r="J9" s="19">
        <v>9</v>
      </c>
      <c r="K9" s="19">
        <v>8</v>
      </c>
      <c r="L9" s="19">
        <v>26</v>
      </c>
    </row>
    <row r="10" spans="1:12" ht="24.75" customHeight="1">
      <c r="A10" s="16" t="s">
        <v>21</v>
      </c>
      <c r="B10" s="20">
        <v>219</v>
      </c>
      <c r="C10" s="27">
        <v>113</v>
      </c>
      <c r="D10" s="28">
        <v>3</v>
      </c>
      <c r="E10" s="30">
        <f t="shared" si="0"/>
        <v>110</v>
      </c>
      <c r="F10" s="31">
        <v>2</v>
      </c>
      <c r="G10" s="19">
        <v>45</v>
      </c>
      <c r="H10" s="19">
        <v>5</v>
      </c>
      <c r="I10" s="19">
        <v>4</v>
      </c>
      <c r="J10" s="19">
        <v>16</v>
      </c>
      <c r="K10" s="19">
        <v>10</v>
      </c>
      <c r="L10" s="19">
        <v>30</v>
      </c>
    </row>
    <row r="11" spans="1:12" ht="24.75" customHeight="1">
      <c r="A11" s="16" t="s">
        <v>22</v>
      </c>
      <c r="B11" s="20">
        <v>174</v>
      </c>
      <c r="C11" s="27">
        <v>83</v>
      </c>
      <c r="D11" s="28">
        <v>2</v>
      </c>
      <c r="E11" s="30">
        <f t="shared" si="0"/>
        <v>81</v>
      </c>
      <c r="F11" s="31">
        <v>2</v>
      </c>
      <c r="G11" s="19">
        <v>17</v>
      </c>
      <c r="H11" s="19">
        <v>18</v>
      </c>
      <c r="I11" s="19">
        <v>1</v>
      </c>
      <c r="J11" s="19">
        <v>14</v>
      </c>
      <c r="K11" s="19">
        <v>3</v>
      </c>
      <c r="L11" s="19">
        <v>28</v>
      </c>
    </row>
    <row r="12" spans="1:12" ht="24.75" customHeight="1">
      <c r="A12" s="16" t="s">
        <v>23</v>
      </c>
      <c r="B12" s="20">
        <v>79</v>
      </c>
      <c r="C12" s="27">
        <v>28</v>
      </c>
      <c r="D12" s="28">
        <v>0</v>
      </c>
      <c r="E12" s="30">
        <f t="shared" si="0"/>
        <v>28</v>
      </c>
      <c r="F12" s="31"/>
      <c r="G12" s="19">
        <v>11</v>
      </c>
      <c r="H12" s="19">
        <v>1</v>
      </c>
      <c r="I12" s="19">
        <v>3</v>
      </c>
      <c r="J12" s="19">
        <v>3</v>
      </c>
      <c r="K12" s="19">
        <v>5</v>
      </c>
      <c r="L12" s="19">
        <v>5</v>
      </c>
    </row>
    <row r="13" spans="1:12" ht="24.75" customHeight="1">
      <c r="A13" s="16" t="s">
        <v>24</v>
      </c>
      <c r="B13" s="20">
        <v>564</v>
      </c>
      <c r="C13" s="27">
        <v>246</v>
      </c>
      <c r="D13" s="28">
        <v>1</v>
      </c>
      <c r="E13" s="30">
        <f t="shared" si="0"/>
        <v>245</v>
      </c>
      <c r="F13" s="31">
        <v>2</v>
      </c>
      <c r="G13" s="19">
        <v>73</v>
      </c>
      <c r="H13" s="19">
        <v>33</v>
      </c>
      <c r="I13" s="19">
        <v>24</v>
      </c>
      <c r="J13" s="19">
        <v>54</v>
      </c>
      <c r="K13" s="19">
        <v>10</v>
      </c>
      <c r="L13" s="19">
        <v>51</v>
      </c>
    </row>
    <row r="14" spans="1:12" ht="24.75" customHeight="1">
      <c r="A14" s="16" t="s">
        <v>25</v>
      </c>
      <c r="B14" s="20">
        <v>463</v>
      </c>
      <c r="C14" s="27">
        <v>281</v>
      </c>
      <c r="D14" s="28">
        <v>6</v>
      </c>
      <c r="E14" s="30">
        <f t="shared" si="0"/>
        <v>275</v>
      </c>
      <c r="F14" s="31">
        <v>5</v>
      </c>
      <c r="G14" s="19">
        <v>56</v>
      </c>
      <c r="H14" s="19">
        <v>25</v>
      </c>
      <c r="I14" s="19">
        <v>85</v>
      </c>
      <c r="J14" s="19">
        <v>41</v>
      </c>
      <c r="K14" s="19">
        <v>10</v>
      </c>
      <c r="L14" s="19">
        <v>58</v>
      </c>
    </row>
    <row r="15" spans="1:12" ht="24.75" customHeight="1">
      <c r="A15" s="16" t="s">
        <v>26</v>
      </c>
      <c r="B15" s="20">
        <v>213</v>
      </c>
      <c r="C15" s="27">
        <v>99</v>
      </c>
      <c r="D15" s="28">
        <v>0</v>
      </c>
      <c r="E15" s="30">
        <f t="shared" si="0"/>
        <v>99</v>
      </c>
      <c r="F15" s="31"/>
      <c r="G15" s="19">
        <v>32</v>
      </c>
      <c r="H15" s="19">
        <v>7</v>
      </c>
      <c r="I15" s="19">
        <v>9</v>
      </c>
      <c r="J15" s="19">
        <v>7</v>
      </c>
      <c r="K15" s="19">
        <v>11</v>
      </c>
      <c r="L15" s="19">
        <v>33</v>
      </c>
    </row>
    <row r="16" spans="1:12" ht="24.75" customHeight="1">
      <c r="A16" s="16" t="s">
        <v>27</v>
      </c>
      <c r="B16" s="20">
        <v>259</v>
      </c>
      <c r="C16" s="27">
        <v>160</v>
      </c>
      <c r="D16" s="28">
        <v>1</v>
      </c>
      <c r="E16" s="30">
        <f t="shared" si="0"/>
        <v>159</v>
      </c>
      <c r="F16" s="31">
        <v>1</v>
      </c>
      <c r="G16" s="19">
        <v>55</v>
      </c>
      <c r="H16" s="19">
        <v>12</v>
      </c>
      <c r="I16" s="19">
        <v>13</v>
      </c>
      <c r="J16" s="19">
        <v>16</v>
      </c>
      <c r="K16" s="19">
        <v>5</v>
      </c>
      <c r="L16" s="19">
        <v>58</v>
      </c>
    </row>
    <row r="17" spans="1:12" ht="24.75" customHeight="1">
      <c r="A17" s="16" t="s">
        <v>42</v>
      </c>
      <c r="B17" s="20">
        <v>159</v>
      </c>
      <c r="C17" s="27">
        <v>73</v>
      </c>
      <c r="D17" s="28">
        <v>4</v>
      </c>
      <c r="E17" s="30">
        <f t="shared" si="0"/>
        <v>69</v>
      </c>
      <c r="F17" s="31">
        <v>1</v>
      </c>
      <c r="G17" s="19">
        <v>22</v>
      </c>
      <c r="H17" s="19">
        <v>4</v>
      </c>
      <c r="I17" s="19">
        <v>8</v>
      </c>
      <c r="J17" s="19">
        <v>9</v>
      </c>
      <c r="K17" s="19">
        <v>2</v>
      </c>
      <c r="L17" s="19">
        <v>24</v>
      </c>
    </row>
    <row r="18" spans="1:12" ht="24.75" customHeight="1">
      <c r="A18" s="16" t="s">
        <v>28</v>
      </c>
      <c r="B18" s="21">
        <v>2103</v>
      </c>
      <c r="C18" s="27">
        <v>1140</v>
      </c>
      <c r="D18" s="28">
        <v>23</v>
      </c>
      <c r="E18" s="30">
        <f t="shared" si="0"/>
        <v>1117</v>
      </c>
      <c r="F18" s="31">
        <v>19</v>
      </c>
      <c r="G18" s="19">
        <v>354</v>
      </c>
      <c r="H18" s="19">
        <v>145</v>
      </c>
      <c r="I18" s="19">
        <v>34</v>
      </c>
      <c r="J18" s="19">
        <v>113</v>
      </c>
      <c r="K18" s="19">
        <v>32</v>
      </c>
      <c r="L18" s="19">
        <v>439</v>
      </c>
    </row>
    <row r="19" spans="1:12" ht="15" customHeight="1">
      <c r="A19" s="17"/>
      <c r="B19" s="44">
        <f>SUM(B5:B18)</f>
        <v>5251</v>
      </c>
      <c r="C19" s="44">
        <f aca="true" t="shared" si="1" ref="C19:L19">SUM(C5:C18)</f>
        <v>2799</v>
      </c>
      <c r="D19" s="44">
        <f t="shared" si="1"/>
        <v>56</v>
      </c>
      <c r="E19" s="44">
        <f>SUM(E5:E18)</f>
        <v>2743</v>
      </c>
      <c r="F19" s="44">
        <f t="shared" si="1"/>
        <v>40</v>
      </c>
      <c r="G19" s="44">
        <f t="shared" si="1"/>
        <v>876</v>
      </c>
      <c r="H19" s="44">
        <f t="shared" si="1"/>
        <v>302</v>
      </c>
      <c r="I19" s="44">
        <f t="shared" si="1"/>
        <v>240</v>
      </c>
      <c r="J19" s="44">
        <f t="shared" si="1"/>
        <v>350</v>
      </c>
      <c r="K19" s="44">
        <f t="shared" si="1"/>
        <v>107</v>
      </c>
      <c r="L19" s="44">
        <f t="shared" si="1"/>
        <v>868</v>
      </c>
    </row>
    <row r="20" spans="1:12" ht="15" customHeight="1">
      <c r="A20" s="18" t="s">
        <v>30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s="1" customFormat="1" ht="17.25" customHeight="1">
      <c r="A21" s="32" t="s">
        <v>44</v>
      </c>
      <c r="B21" s="34"/>
      <c r="C21" s="34"/>
      <c r="D21" s="34"/>
      <c r="E21" s="34"/>
      <c r="F21" s="34"/>
      <c r="G21" s="35">
        <f aca="true" t="shared" si="2" ref="G21:L21">+G19/$E19</f>
        <v>0.3193583667517317</v>
      </c>
      <c r="H21" s="35">
        <f t="shared" si="2"/>
        <v>0.11009843237331389</v>
      </c>
      <c r="I21" s="35">
        <f t="shared" si="2"/>
        <v>0.08749544294567992</v>
      </c>
      <c r="J21" s="35">
        <f t="shared" si="2"/>
        <v>0.12759752096244986</v>
      </c>
      <c r="K21" s="35">
        <f t="shared" si="2"/>
        <v>0.03900838497994896</v>
      </c>
      <c r="L21" s="35">
        <f t="shared" si="2"/>
        <v>0.3164418519868757</v>
      </c>
    </row>
    <row r="22" spans="1:12" ht="15.75">
      <c r="A22" s="7" t="s">
        <v>38</v>
      </c>
      <c r="B22" s="22"/>
      <c r="C22" s="22"/>
      <c r="D22" s="29"/>
      <c r="E22" s="29"/>
      <c r="H22" s="8" t="s">
        <v>35</v>
      </c>
      <c r="I22" s="8"/>
      <c r="J22" s="8"/>
      <c r="K22" s="5"/>
      <c r="L22" s="2"/>
    </row>
    <row r="23" spans="2:12" ht="15.75">
      <c r="B23" s="23"/>
      <c r="C23" s="23"/>
      <c r="D23" s="40">
        <f>B19/4</f>
        <v>1312.75</v>
      </c>
      <c r="E23" s="41"/>
      <c r="G23" s="1"/>
      <c r="H23" s="8" t="s">
        <v>32</v>
      </c>
      <c r="I23" s="9"/>
      <c r="J23" s="9"/>
      <c r="K23" s="40">
        <f>B19*12.5%</f>
        <v>656.375</v>
      </c>
      <c r="L23" s="41"/>
    </row>
    <row r="24" spans="1:12" ht="15.75">
      <c r="A24" s="3" t="s">
        <v>34</v>
      </c>
      <c r="B24" s="24"/>
      <c r="C24" s="24"/>
      <c r="D24" s="42"/>
      <c r="E24" s="43"/>
      <c r="H24" s="6" t="s">
        <v>31</v>
      </c>
      <c r="I24" s="6"/>
      <c r="J24" s="6"/>
      <c r="K24" s="42"/>
      <c r="L24" s="43"/>
    </row>
    <row r="26" spans="1:5" ht="15.75">
      <c r="A26" s="4" t="s">
        <v>37</v>
      </c>
      <c r="B26" s="25"/>
      <c r="C26" s="25"/>
      <c r="D26" s="40">
        <f>(E19/2)+1</f>
        <v>1372.5</v>
      </c>
      <c r="E26" s="41"/>
    </row>
    <row r="27" spans="4:5" ht="12.75">
      <c r="D27" s="42"/>
      <c r="E27" s="43"/>
    </row>
  </sheetData>
  <mergeCells count="20">
    <mergeCell ref="K19:K20"/>
    <mergeCell ref="L19:L20"/>
    <mergeCell ref="F3:F4"/>
    <mergeCell ref="B3:B4"/>
    <mergeCell ref="D3:D4"/>
    <mergeCell ref="E3:E4"/>
    <mergeCell ref="G19:G20"/>
    <mergeCell ref="H19:H20"/>
    <mergeCell ref="I19:I20"/>
    <mergeCell ref="J19:J20"/>
    <mergeCell ref="A2:L2"/>
    <mergeCell ref="A1:L1"/>
    <mergeCell ref="D23:E24"/>
    <mergeCell ref="D26:E27"/>
    <mergeCell ref="K23:L24"/>
    <mergeCell ref="B19:B20"/>
    <mergeCell ref="C19:C20"/>
    <mergeCell ref="D19:D20"/>
    <mergeCell ref="E19:E20"/>
    <mergeCell ref="F19:F20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21" activeCellId="1" sqref="G4:H4 G21:H21"/>
    </sheetView>
  </sheetViews>
  <sheetFormatPr defaultColWidth="11.421875" defaultRowHeight="12.75"/>
  <cols>
    <col min="1" max="1" width="21.7109375" style="0" customWidth="1"/>
    <col min="2" max="2" width="9.7109375" style="26" customWidth="1"/>
    <col min="3" max="3" width="10.7109375" style="26" customWidth="1"/>
    <col min="4" max="4" width="8.7109375" style="26" customWidth="1"/>
    <col min="5" max="6" width="11.421875" style="26" customWidth="1"/>
  </cols>
  <sheetData>
    <row r="1" spans="1:8" ht="24.7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4.75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ht="24.75" customHeight="1">
      <c r="A3" s="15" t="s">
        <v>41</v>
      </c>
      <c r="B3" s="48" t="s">
        <v>2</v>
      </c>
      <c r="C3" s="12" t="s">
        <v>36</v>
      </c>
      <c r="D3" s="50" t="s">
        <v>4</v>
      </c>
      <c r="E3" s="52" t="s">
        <v>5</v>
      </c>
      <c r="F3" s="46" t="s">
        <v>39</v>
      </c>
      <c r="G3" s="10" t="s">
        <v>8</v>
      </c>
      <c r="H3" s="10" t="s">
        <v>15</v>
      </c>
    </row>
    <row r="4" spans="1:8" ht="24.75" customHeight="1">
      <c r="A4" s="14" t="s">
        <v>40</v>
      </c>
      <c r="B4" s="49"/>
      <c r="C4" s="13" t="s">
        <v>3</v>
      </c>
      <c r="D4" s="51"/>
      <c r="E4" s="53"/>
      <c r="F4" s="47"/>
      <c r="G4" s="11" t="s">
        <v>7</v>
      </c>
      <c r="H4" s="11" t="s">
        <v>16</v>
      </c>
    </row>
    <row r="5" spans="1:8" ht="24.75" customHeight="1">
      <c r="A5" s="16" t="s">
        <v>6</v>
      </c>
      <c r="B5" s="20">
        <v>230</v>
      </c>
      <c r="C5" s="27">
        <v>131</v>
      </c>
      <c r="D5" s="28">
        <v>11</v>
      </c>
      <c r="E5" s="30">
        <v>120</v>
      </c>
      <c r="F5" s="31">
        <v>2</v>
      </c>
      <c r="G5" s="19">
        <v>50</v>
      </c>
      <c r="H5" s="19">
        <v>70</v>
      </c>
    </row>
    <row r="6" spans="1:8" ht="24.75" customHeight="1">
      <c r="A6" s="16" t="s">
        <v>17</v>
      </c>
      <c r="B6" s="20">
        <v>231</v>
      </c>
      <c r="C6" s="27">
        <v>151</v>
      </c>
      <c r="D6" s="28">
        <v>3</v>
      </c>
      <c r="E6" s="30">
        <v>148</v>
      </c>
      <c r="F6" s="31">
        <v>10</v>
      </c>
      <c r="G6" s="37">
        <v>78</v>
      </c>
      <c r="H6" s="19">
        <v>70</v>
      </c>
    </row>
    <row r="7" spans="1:8" ht="24.75" customHeight="1">
      <c r="A7" s="16" t="s">
        <v>18</v>
      </c>
      <c r="B7" s="20">
        <v>94</v>
      </c>
      <c r="C7" s="27">
        <v>62</v>
      </c>
      <c r="D7" s="28">
        <v>3</v>
      </c>
      <c r="E7" s="30">
        <v>59</v>
      </c>
      <c r="F7" s="31"/>
      <c r="G7" s="19">
        <v>21</v>
      </c>
      <c r="H7" s="19">
        <v>38</v>
      </c>
    </row>
    <row r="8" spans="1:8" ht="24.75" customHeight="1">
      <c r="A8" s="16" t="s">
        <v>19</v>
      </c>
      <c r="B8" s="20">
        <v>210</v>
      </c>
      <c r="C8" s="27">
        <v>148</v>
      </c>
      <c r="D8" s="28">
        <v>2</v>
      </c>
      <c r="E8" s="30">
        <v>146</v>
      </c>
      <c r="F8" s="31">
        <v>5</v>
      </c>
      <c r="G8" s="19">
        <v>70</v>
      </c>
      <c r="H8" s="19">
        <v>76</v>
      </c>
    </row>
    <row r="9" spans="1:8" ht="24.75" customHeight="1">
      <c r="A9" s="16" t="s">
        <v>20</v>
      </c>
      <c r="B9" s="20">
        <v>253</v>
      </c>
      <c r="C9" s="27">
        <v>140</v>
      </c>
      <c r="D9" s="28">
        <v>1</v>
      </c>
      <c r="E9" s="30">
        <v>139</v>
      </c>
      <c r="F9" s="31">
        <v>5</v>
      </c>
      <c r="G9" s="37">
        <v>74</v>
      </c>
      <c r="H9" s="19">
        <v>65</v>
      </c>
    </row>
    <row r="10" spans="1:8" ht="24.75" customHeight="1">
      <c r="A10" s="16" t="s">
        <v>21</v>
      </c>
      <c r="B10" s="20">
        <v>219</v>
      </c>
      <c r="C10" s="27">
        <v>119</v>
      </c>
      <c r="D10" s="28">
        <v>5</v>
      </c>
      <c r="E10" s="30">
        <v>114</v>
      </c>
      <c r="F10" s="31">
        <v>1</v>
      </c>
      <c r="G10" s="37">
        <v>61</v>
      </c>
      <c r="H10" s="19">
        <v>53</v>
      </c>
    </row>
    <row r="11" spans="1:8" ht="24.75" customHeight="1">
      <c r="A11" s="16" t="s">
        <v>22</v>
      </c>
      <c r="B11" s="20">
        <v>174</v>
      </c>
      <c r="C11" s="27">
        <v>102</v>
      </c>
      <c r="D11" s="28">
        <v>5</v>
      </c>
      <c r="E11" s="30">
        <v>97</v>
      </c>
      <c r="F11" s="31">
        <v>1</v>
      </c>
      <c r="G11" s="19">
        <v>28</v>
      </c>
      <c r="H11" s="19">
        <v>69</v>
      </c>
    </row>
    <row r="12" spans="1:8" ht="24.75" customHeight="1">
      <c r="A12" s="16" t="s">
        <v>23</v>
      </c>
      <c r="B12" s="20">
        <v>79</v>
      </c>
      <c r="C12" s="27">
        <v>35</v>
      </c>
      <c r="D12" s="28">
        <v>1</v>
      </c>
      <c r="E12" s="30">
        <v>34</v>
      </c>
      <c r="F12" s="31"/>
      <c r="G12" s="19">
        <v>21</v>
      </c>
      <c r="H12" s="19">
        <v>13</v>
      </c>
    </row>
    <row r="13" spans="1:8" ht="24.75" customHeight="1">
      <c r="A13" s="16" t="s">
        <v>24</v>
      </c>
      <c r="B13" s="20">
        <v>564</v>
      </c>
      <c r="C13" s="27">
        <v>272</v>
      </c>
      <c r="D13" s="28">
        <v>14</v>
      </c>
      <c r="E13" s="30">
        <v>258</v>
      </c>
      <c r="F13" s="31">
        <v>2</v>
      </c>
      <c r="G13" s="19">
        <v>127</v>
      </c>
      <c r="H13" s="19">
        <v>131</v>
      </c>
    </row>
    <row r="14" spans="1:8" ht="24.75" customHeight="1">
      <c r="A14" s="16" t="s">
        <v>25</v>
      </c>
      <c r="B14" s="20">
        <v>463</v>
      </c>
      <c r="C14" s="27">
        <v>244</v>
      </c>
      <c r="D14" s="28">
        <v>11</v>
      </c>
      <c r="E14" s="30">
        <v>233</v>
      </c>
      <c r="F14" s="31">
        <v>5</v>
      </c>
      <c r="G14" s="19">
        <v>96</v>
      </c>
      <c r="H14" s="19">
        <v>137</v>
      </c>
    </row>
    <row r="15" spans="1:8" ht="24.75" customHeight="1">
      <c r="A15" s="16" t="s">
        <v>26</v>
      </c>
      <c r="B15" s="20">
        <v>213</v>
      </c>
      <c r="C15" s="27">
        <v>110</v>
      </c>
      <c r="D15" s="28"/>
      <c r="E15" s="30">
        <v>110</v>
      </c>
      <c r="F15" s="31"/>
      <c r="G15" s="19">
        <v>52</v>
      </c>
      <c r="H15" s="19">
        <v>58</v>
      </c>
    </row>
    <row r="16" spans="1:8" ht="24.75" customHeight="1">
      <c r="A16" s="16" t="s">
        <v>27</v>
      </c>
      <c r="B16" s="20">
        <v>259</v>
      </c>
      <c r="C16" s="27">
        <v>162</v>
      </c>
      <c r="D16" s="28">
        <v>4</v>
      </c>
      <c r="E16" s="30">
        <v>158</v>
      </c>
      <c r="F16" s="31">
        <v>2</v>
      </c>
      <c r="G16" s="19">
        <v>67</v>
      </c>
      <c r="H16" s="19">
        <v>91</v>
      </c>
    </row>
    <row r="17" spans="1:8" ht="24.75" customHeight="1">
      <c r="A17" s="16" t="s">
        <v>42</v>
      </c>
      <c r="B17" s="20">
        <v>159</v>
      </c>
      <c r="C17" s="27">
        <v>80</v>
      </c>
      <c r="D17" s="28">
        <v>7</v>
      </c>
      <c r="E17" s="30">
        <v>73</v>
      </c>
      <c r="F17" s="31">
        <v>2</v>
      </c>
      <c r="G17" s="19">
        <v>31</v>
      </c>
      <c r="H17" s="19">
        <v>42</v>
      </c>
    </row>
    <row r="18" spans="1:8" ht="24.75" customHeight="1">
      <c r="A18" s="16" t="s">
        <v>28</v>
      </c>
      <c r="B18" s="21">
        <v>2103</v>
      </c>
      <c r="C18" s="27">
        <v>1257</v>
      </c>
      <c r="D18" s="28">
        <v>40</v>
      </c>
      <c r="E18" s="30">
        <v>1217</v>
      </c>
      <c r="F18" s="31"/>
      <c r="G18" s="19">
        <v>461</v>
      </c>
      <c r="H18" s="19">
        <v>756</v>
      </c>
    </row>
    <row r="19" spans="1:8" ht="15" customHeight="1">
      <c r="A19" s="17"/>
      <c r="B19" s="44">
        <f aca="true" t="shared" si="0" ref="B19:H19">SUM(B5:B18)</f>
        <v>5251</v>
      </c>
      <c r="C19" s="44">
        <f t="shared" si="0"/>
        <v>3013</v>
      </c>
      <c r="D19" s="44">
        <f t="shared" si="0"/>
        <v>107</v>
      </c>
      <c r="E19" s="44">
        <f t="shared" si="0"/>
        <v>2906</v>
      </c>
      <c r="F19" s="44">
        <f t="shared" si="0"/>
        <v>35</v>
      </c>
      <c r="G19" s="44">
        <f t="shared" si="0"/>
        <v>1237</v>
      </c>
      <c r="H19" s="44">
        <f t="shared" si="0"/>
        <v>1669</v>
      </c>
    </row>
    <row r="20" spans="1:8" ht="15" customHeight="1">
      <c r="A20" s="18" t="s">
        <v>30</v>
      </c>
      <c r="B20" s="45"/>
      <c r="C20" s="45"/>
      <c r="D20" s="45"/>
      <c r="E20" s="45"/>
      <c r="F20" s="45"/>
      <c r="G20" s="45"/>
      <c r="H20" s="45"/>
    </row>
    <row r="21" spans="1:8" ht="12.75">
      <c r="A21" s="16" t="s">
        <v>44</v>
      </c>
      <c r="B21" s="33"/>
      <c r="C21" s="36"/>
      <c r="D21" s="36"/>
      <c r="E21" s="36"/>
      <c r="F21" s="36"/>
      <c r="G21" s="36">
        <f>+G19/E19</f>
        <v>0.4256710254645561</v>
      </c>
      <c r="H21" s="36">
        <f>+H19/E19</f>
        <v>0.574328974535444</v>
      </c>
    </row>
  </sheetData>
  <mergeCells count="13">
    <mergeCell ref="F3:F4"/>
    <mergeCell ref="B3:B4"/>
    <mergeCell ref="D3:D4"/>
    <mergeCell ref="E3:E4"/>
    <mergeCell ref="G19:G20"/>
    <mergeCell ref="A2:H2"/>
    <mergeCell ref="A1:H1"/>
    <mergeCell ref="B19:B20"/>
    <mergeCell ref="C19:C20"/>
    <mergeCell ref="D19:D20"/>
    <mergeCell ref="E19:E20"/>
    <mergeCell ref="F19:F20"/>
    <mergeCell ref="H19:H20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3">
      <selection activeCell="G21" activeCellId="1" sqref="G3:L4 G21:L21"/>
    </sheetView>
  </sheetViews>
  <sheetFormatPr defaultColWidth="11.421875" defaultRowHeight="12.75"/>
  <cols>
    <col min="1" max="1" width="21.7109375" style="0" customWidth="1"/>
    <col min="2" max="2" width="9.7109375" style="26" customWidth="1"/>
    <col min="3" max="3" width="10.7109375" style="26" customWidth="1"/>
    <col min="4" max="4" width="8.7109375" style="26" customWidth="1"/>
    <col min="5" max="6" width="11.421875" style="26" customWidth="1"/>
  </cols>
  <sheetData>
    <row r="1" spans="1:12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4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4.75" customHeight="1">
      <c r="A3" s="15" t="s">
        <v>41</v>
      </c>
      <c r="B3" s="48" t="s">
        <v>2</v>
      </c>
      <c r="C3" s="12" t="s">
        <v>36</v>
      </c>
      <c r="D3" s="50" t="s">
        <v>4</v>
      </c>
      <c r="E3" s="52" t="s">
        <v>5</v>
      </c>
      <c r="F3" s="46" t="s">
        <v>39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14</v>
      </c>
      <c r="L3" s="10" t="s">
        <v>15</v>
      </c>
    </row>
    <row r="4" spans="1:12" ht="24.75" customHeight="1">
      <c r="A4" s="14" t="s">
        <v>40</v>
      </c>
      <c r="B4" s="49"/>
      <c r="C4" s="13" t="s">
        <v>3</v>
      </c>
      <c r="D4" s="51"/>
      <c r="E4" s="53"/>
      <c r="F4" s="57"/>
      <c r="G4" s="11" t="s">
        <v>7</v>
      </c>
      <c r="H4" s="11" t="s">
        <v>10</v>
      </c>
      <c r="I4" s="11" t="s">
        <v>29</v>
      </c>
      <c r="J4" s="11" t="s">
        <v>13</v>
      </c>
      <c r="K4" s="11" t="s">
        <v>33</v>
      </c>
      <c r="L4" s="11" t="s">
        <v>16</v>
      </c>
    </row>
    <row r="5" spans="1:12" ht="24.75" customHeight="1">
      <c r="A5" s="16" t="s">
        <v>6</v>
      </c>
      <c r="B5" s="20">
        <v>230</v>
      </c>
      <c r="C5" s="27">
        <v>135</v>
      </c>
      <c r="D5" s="28">
        <v>6</v>
      </c>
      <c r="E5" s="30">
        <v>129</v>
      </c>
      <c r="F5" s="31">
        <v>2</v>
      </c>
      <c r="G5" s="19">
        <v>33</v>
      </c>
      <c r="H5" s="19">
        <v>12</v>
      </c>
      <c r="I5" s="19">
        <v>9</v>
      </c>
      <c r="J5" s="19">
        <v>37</v>
      </c>
      <c r="K5" s="19">
        <v>6</v>
      </c>
      <c r="L5" s="19">
        <v>32</v>
      </c>
    </row>
    <row r="6" spans="1:12" ht="24.75" customHeight="1">
      <c r="A6" s="16" t="s">
        <v>17</v>
      </c>
      <c r="B6" s="20">
        <v>231</v>
      </c>
      <c r="C6" s="27">
        <v>129</v>
      </c>
      <c r="D6" s="28">
        <v>4</v>
      </c>
      <c r="E6" s="30">
        <f aca="true" t="shared" si="0" ref="E6:E18">SUM(G6:L6)</f>
        <v>125</v>
      </c>
      <c r="F6" s="31">
        <v>4</v>
      </c>
      <c r="G6" s="19">
        <v>51</v>
      </c>
      <c r="H6" s="19">
        <v>14</v>
      </c>
      <c r="I6" s="19">
        <v>11</v>
      </c>
      <c r="J6" s="19">
        <v>11</v>
      </c>
      <c r="K6" s="19">
        <v>0</v>
      </c>
      <c r="L6" s="19">
        <v>38</v>
      </c>
    </row>
    <row r="7" spans="1:12" ht="24.75" customHeight="1">
      <c r="A7" s="16" t="s">
        <v>18</v>
      </c>
      <c r="B7" s="20">
        <v>94</v>
      </c>
      <c r="C7" s="27">
        <v>54</v>
      </c>
      <c r="D7" s="28">
        <v>1</v>
      </c>
      <c r="E7" s="30">
        <f t="shared" si="0"/>
        <v>53</v>
      </c>
      <c r="F7" s="31">
        <v>0</v>
      </c>
      <c r="G7" s="19">
        <v>14</v>
      </c>
      <c r="H7" s="19">
        <v>15</v>
      </c>
      <c r="I7" s="19">
        <v>0</v>
      </c>
      <c r="J7" s="19">
        <v>4</v>
      </c>
      <c r="K7" s="19">
        <v>3</v>
      </c>
      <c r="L7" s="19">
        <v>17</v>
      </c>
    </row>
    <row r="8" spans="1:12" ht="24.75" customHeight="1">
      <c r="A8" s="16" t="s">
        <v>19</v>
      </c>
      <c r="B8" s="20">
        <v>210</v>
      </c>
      <c r="C8" s="27">
        <v>133</v>
      </c>
      <c r="D8" s="28">
        <v>4</v>
      </c>
      <c r="E8" s="30">
        <f t="shared" si="0"/>
        <v>129</v>
      </c>
      <c r="F8" s="31">
        <v>1</v>
      </c>
      <c r="G8" s="19">
        <v>48</v>
      </c>
      <c r="H8" s="19">
        <v>4</v>
      </c>
      <c r="I8" s="19">
        <v>30</v>
      </c>
      <c r="J8" s="19">
        <v>16</v>
      </c>
      <c r="K8" s="19">
        <v>2</v>
      </c>
      <c r="L8" s="19">
        <v>29</v>
      </c>
    </row>
    <row r="9" spans="1:12" ht="24.75" customHeight="1">
      <c r="A9" s="16" t="s">
        <v>20</v>
      </c>
      <c r="B9" s="20">
        <v>253</v>
      </c>
      <c r="C9" s="27">
        <v>125</v>
      </c>
      <c r="D9" s="28">
        <v>1</v>
      </c>
      <c r="E9" s="30">
        <f t="shared" si="0"/>
        <v>124</v>
      </c>
      <c r="F9" s="31">
        <v>1</v>
      </c>
      <c r="G9" s="19">
        <v>65</v>
      </c>
      <c r="H9" s="19">
        <v>7</v>
      </c>
      <c r="I9" s="19">
        <v>9</v>
      </c>
      <c r="J9" s="19">
        <v>9</v>
      </c>
      <c r="K9" s="19">
        <v>8</v>
      </c>
      <c r="L9" s="19">
        <v>26</v>
      </c>
    </row>
    <row r="10" spans="1:12" ht="24.75" customHeight="1">
      <c r="A10" s="16" t="s">
        <v>21</v>
      </c>
      <c r="B10" s="20">
        <v>219</v>
      </c>
      <c r="C10" s="27">
        <v>113</v>
      </c>
      <c r="D10" s="28">
        <v>3</v>
      </c>
      <c r="E10" s="30">
        <f t="shared" si="0"/>
        <v>110</v>
      </c>
      <c r="F10" s="31">
        <v>2</v>
      </c>
      <c r="G10" s="19">
        <v>45</v>
      </c>
      <c r="H10" s="19">
        <v>5</v>
      </c>
      <c r="I10" s="19">
        <v>4</v>
      </c>
      <c r="J10" s="19">
        <v>16</v>
      </c>
      <c r="K10" s="19">
        <v>10</v>
      </c>
      <c r="L10" s="19">
        <v>30</v>
      </c>
    </row>
    <row r="11" spans="1:12" ht="24.75" customHeight="1">
      <c r="A11" s="16" t="s">
        <v>22</v>
      </c>
      <c r="B11" s="20">
        <v>174</v>
      </c>
      <c r="C11" s="27">
        <v>83</v>
      </c>
      <c r="D11" s="28">
        <v>2</v>
      </c>
      <c r="E11" s="30">
        <f t="shared" si="0"/>
        <v>81</v>
      </c>
      <c r="F11" s="31">
        <v>2</v>
      </c>
      <c r="G11" s="19">
        <v>17</v>
      </c>
      <c r="H11" s="19">
        <v>18</v>
      </c>
      <c r="I11" s="19">
        <v>1</v>
      </c>
      <c r="J11" s="19">
        <v>14</v>
      </c>
      <c r="K11" s="19">
        <v>3</v>
      </c>
      <c r="L11" s="19">
        <v>28</v>
      </c>
    </row>
    <row r="12" spans="1:12" ht="24.75" customHeight="1">
      <c r="A12" s="16" t="s">
        <v>23</v>
      </c>
      <c r="B12" s="20">
        <v>79</v>
      </c>
      <c r="C12" s="27">
        <v>28</v>
      </c>
      <c r="D12" s="28">
        <v>0</v>
      </c>
      <c r="E12" s="30">
        <f t="shared" si="0"/>
        <v>28</v>
      </c>
      <c r="F12" s="31"/>
      <c r="G12" s="19">
        <v>11</v>
      </c>
      <c r="H12" s="19">
        <v>1</v>
      </c>
      <c r="I12" s="19">
        <v>3</v>
      </c>
      <c r="J12" s="19">
        <v>3</v>
      </c>
      <c r="K12" s="19">
        <v>5</v>
      </c>
      <c r="L12" s="19">
        <v>5</v>
      </c>
    </row>
    <row r="13" spans="1:12" ht="24.75" customHeight="1">
      <c r="A13" s="16" t="s">
        <v>24</v>
      </c>
      <c r="B13" s="20">
        <v>564</v>
      </c>
      <c r="C13" s="27">
        <v>246</v>
      </c>
      <c r="D13" s="28">
        <v>1</v>
      </c>
      <c r="E13" s="30">
        <f t="shared" si="0"/>
        <v>245</v>
      </c>
      <c r="F13" s="31">
        <v>2</v>
      </c>
      <c r="G13" s="19">
        <v>73</v>
      </c>
      <c r="H13" s="19">
        <v>33</v>
      </c>
      <c r="I13" s="19">
        <v>24</v>
      </c>
      <c r="J13" s="19">
        <v>54</v>
      </c>
      <c r="K13" s="19">
        <v>10</v>
      </c>
      <c r="L13" s="19">
        <v>51</v>
      </c>
    </row>
    <row r="14" spans="1:12" ht="24.75" customHeight="1">
      <c r="A14" s="16" t="s">
        <v>25</v>
      </c>
      <c r="B14" s="20">
        <v>463</v>
      </c>
      <c r="C14" s="27">
        <v>281</v>
      </c>
      <c r="D14" s="28">
        <v>6</v>
      </c>
      <c r="E14" s="30">
        <f t="shared" si="0"/>
        <v>275</v>
      </c>
      <c r="F14" s="31">
        <v>5</v>
      </c>
      <c r="G14" s="19">
        <v>56</v>
      </c>
      <c r="H14" s="19">
        <v>25</v>
      </c>
      <c r="I14" s="19">
        <v>85</v>
      </c>
      <c r="J14" s="19">
        <v>41</v>
      </c>
      <c r="K14" s="19">
        <v>10</v>
      </c>
      <c r="L14" s="19">
        <v>58</v>
      </c>
    </row>
    <row r="15" spans="1:12" ht="24.75" customHeight="1">
      <c r="A15" s="16" t="s">
        <v>26</v>
      </c>
      <c r="B15" s="20">
        <v>213</v>
      </c>
      <c r="C15" s="27">
        <v>99</v>
      </c>
      <c r="D15" s="28">
        <v>0</v>
      </c>
      <c r="E15" s="30">
        <f t="shared" si="0"/>
        <v>99</v>
      </c>
      <c r="F15" s="31"/>
      <c r="G15" s="19">
        <v>32</v>
      </c>
      <c r="H15" s="19">
        <v>7</v>
      </c>
      <c r="I15" s="19">
        <v>9</v>
      </c>
      <c r="J15" s="19">
        <v>7</v>
      </c>
      <c r="K15" s="19">
        <v>11</v>
      </c>
      <c r="L15" s="19">
        <v>33</v>
      </c>
    </row>
    <row r="16" spans="1:12" ht="24.75" customHeight="1">
      <c r="A16" s="16" t="s">
        <v>27</v>
      </c>
      <c r="B16" s="20">
        <v>259</v>
      </c>
      <c r="C16" s="27">
        <v>160</v>
      </c>
      <c r="D16" s="28">
        <v>1</v>
      </c>
      <c r="E16" s="30">
        <f t="shared" si="0"/>
        <v>159</v>
      </c>
      <c r="F16" s="31">
        <v>1</v>
      </c>
      <c r="G16" s="19">
        <v>55</v>
      </c>
      <c r="H16" s="19">
        <v>12</v>
      </c>
      <c r="I16" s="19">
        <v>13</v>
      </c>
      <c r="J16" s="19">
        <v>16</v>
      </c>
      <c r="K16" s="19">
        <v>5</v>
      </c>
      <c r="L16" s="19">
        <v>58</v>
      </c>
    </row>
    <row r="17" spans="1:12" ht="24.75" customHeight="1">
      <c r="A17" s="16" t="s">
        <v>42</v>
      </c>
      <c r="B17" s="20">
        <v>159</v>
      </c>
      <c r="C17" s="27">
        <v>73</v>
      </c>
      <c r="D17" s="28">
        <v>4</v>
      </c>
      <c r="E17" s="30">
        <f t="shared" si="0"/>
        <v>69</v>
      </c>
      <c r="F17" s="31">
        <v>1</v>
      </c>
      <c r="G17" s="19">
        <v>22</v>
      </c>
      <c r="H17" s="19">
        <v>4</v>
      </c>
      <c r="I17" s="19">
        <v>8</v>
      </c>
      <c r="J17" s="19">
        <v>9</v>
      </c>
      <c r="K17" s="19">
        <v>2</v>
      </c>
      <c r="L17" s="19">
        <v>24</v>
      </c>
    </row>
    <row r="18" spans="1:12" ht="24.75" customHeight="1">
      <c r="A18" s="16" t="s">
        <v>28</v>
      </c>
      <c r="B18" s="21">
        <v>2103</v>
      </c>
      <c r="C18" s="27">
        <v>1140</v>
      </c>
      <c r="D18" s="28">
        <v>23</v>
      </c>
      <c r="E18" s="30">
        <f t="shared" si="0"/>
        <v>1117</v>
      </c>
      <c r="F18" s="31">
        <v>19</v>
      </c>
      <c r="G18" s="19">
        <v>354</v>
      </c>
      <c r="H18" s="19">
        <v>145</v>
      </c>
      <c r="I18" s="19">
        <v>34</v>
      </c>
      <c r="J18" s="19">
        <v>113</v>
      </c>
      <c r="K18" s="19">
        <v>32</v>
      </c>
      <c r="L18" s="19">
        <v>439</v>
      </c>
    </row>
    <row r="19" spans="1:12" ht="15" customHeight="1">
      <c r="A19" s="17"/>
      <c r="B19" s="44">
        <f aca="true" t="shared" si="1" ref="B19:L19">SUM(B5:B18)</f>
        <v>5251</v>
      </c>
      <c r="C19" s="44">
        <f t="shared" si="1"/>
        <v>2799</v>
      </c>
      <c r="D19" s="44">
        <f t="shared" si="1"/>
        <v>56</v>
      </c>
      <c r="E19" s="44">
        <f t="shared" si="1"/>
        <v>2743</v>
      </c>
      <c r="F19" s="44">
        <f t="shared" si="1"/>
        <v>40</v>
      </c>
      <c r="G19" s="44">
        <f t="shared" si="1"/>
        <v>876</v>
      </c>
      <c r="H19" s="44">
        <f t="shared" si="1"/>
        <v>302</v>
      </c>
      <c r="I19" s="44">
        <f t="shared" si="1"/>
        <v>240</v>
      </c>
      <c r="J19" s="44">
        <f t="shared" si="1"/>
        <v>350</v>
      </c>
      <c r="K19" s="44">
        <f t="shared" si="1"/>
        <v>107</v>
      </c>
      <c r="L19" s="44">
        <f t="shared" si="1"/>
        <v>868</v>
      </c>
    </row>
    <row r="20" spans="1:12" ht="15" customHeight="1">
      <c r="A20" s="18" t="s">
        <v>30</v>
      </c>
      <c r="B20" s="58"/>
      <c r="C20" s="58"/>
      <c r="D20" s="58"/>
      <c r="E20" s="58"/>
      <c r="F20" s="58"/>
      <c r="G20" s="45"/>
      <c r="H20" s="45"/>
      <c r="I20" s="45"/>
      <c r="J20" s="45"/>
      <c r="K20" s="45"/>
      <c r="L20" s="45"/>
    </row>
    <row r="21" spans="1:12" s="1" customFormat="1" ht="17.25" customHeight="1">
      <c r="A21" s="32" t="s">
        <v>44</v>
      </c>
      <c r="B21" s="34"/>
      <c r="C21" s="34"/>
      <c r="D21" s="34"/>
      <c r="E21" s="34"/>
      <c r="F21" s="34"/>
      <c r="G21" s="35">
        <f aca="true" t="shared" si="2" ref="G21:L21">+G19/$E19</f>
        <v>0.3193583667517317</v>
      </c>
      <c r="H21" s="35">
        <f t="shared" si="2"/>
        <v>0.11009843237331389</v>
      </c>
      <c r="I21" s="35">
        <f t="shared" si="2"/>
        <v>0.08749544294567992</v>
      </c>
      <c r="J21" s="35">
        <f t="shared" si="2"/>
        <v>0.12759752096244986</v>
      </c>
      <c r="K21" s="35">
        <f t="shared" si="2"/>
        <v>0.03900838497994896</v>
      </c>
      <c r="L21" s="35">
        <f t="shared" si="2"/>
        <v>0.3164418519868757</v>
      </c>
    </row>
    <row r="22" spans="1:12" ht="15.75">
      <c r="A22" s="7" t="s">
        <v>38</v>
      </c>
      <c r="B22" s="22"/>
      <c r="C22" s="22"/>
      <c r="D22" s="29"/>
      <c r="E22" s="29"/>
      <c r="H22" s="8" t="s">
        <v>35</v>
      </c>
      <c r="I22" s="8"/>
      <c r="J22" s="8"/>
      <c r="K22" s="5"/>
      <c r="L22" s="2"/>
    </row>
    <row r="23" spans="2:12" ht="15.75">
      <c r="B23" s="23"/>
      <c r="C23" s="23"/>
      <c r="D23" s="40">
        <f>B19/4</f>
        <v>1312.75</v>
      </c>
      <c r="E23" s="54"/>
      <c r="G23" s="1"/>
      <c r="H23" s="8" t="s">
        <v>32</v>
      </c>
      <c r="I23" s="9"/>
      <c r="J23" s="9"/>
      <c r="K23" s="40">
        <f>B19*12.5%</f>
        <v>656.375</v>
      </c>
      <c r="L23" s="41"/>
    </row>
    <row r="24" spans="1:12" ht="15.75">
      <c r="A24" s="3" t="s">
        <v>34</v>
      </c>
      <c r="B24" s="24"/>
      <c r="C24" s="24"/>
      <c r="D24" s="55"/>
      <c r="E24" s="56"/>
      <c r="H24" s="6" t="s">
        <v>31</v>
      </c>
      <c r="I24" s="6"/>
      <c r="J24" s="6"/>
      <c r="K24" s="42"/>
      <c r="L24" s="43"/>
    </row>
    <row r="26" spans="1:5" ht="15.75">
      <c r="A26" s="4" t="s">
        <v>37</v>
      </c>
      <c r="B26" s="25"/>
      <c r="C26" s="25"/>
      <c r="D26" s="40">
        <f>(E19/2)+1</f>
        <v>1372.5</v>
      </c>
      <c r="E26" s="54"/>
    </row>
    <row r="27" spans="4:5" ht="12.75" customHeight="1">
      <c r="D27" s="55"/>
      <c r="E27" s="56"/>
    </row>
  </sheetData>
  <mergeCells count="20">
    <mergeCell ref="A2:L2"/>
    <mergeCell ref="A1:L1"/>
    <mergeCell ref="D23:E24"/>
    <mergeCell ref="K23:L24"/>
    <mergeCell ref="B19:B20"/>
    <mergeCell ref="C19:C20"/>
    <mergeCell ref="D19:D20"/>
    <mergeCell ref="E19:E20"/>
    <mergeCell ref="F19:F20"/>
    <mergeCell ref="K19:K20"/>
    <mergeCell ref="L19:L20"/>
    <mergeCell ref="G19:G20"/>
    <mergeCell ref="H19:H20"/>
    <mergeCell ref="I19:I20"/>
    <mergeCell ref="J19:J20"/>
    <mergeCell ref="B3:B4"/>
    <mergeCell ref="D26:E27"/>
    <mergeCell ref="F3:F4"/>
    <mergeCell ref="E3:E4"/>
    <mergeCell ref="D3:D4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mprario</dc:creator>
  <cp:keywords/>
  <dc:description/>
  <cp:lastModifiedBy>chtisavoyard</cp:lastModifiedBy>
  <cp:lastPrinted>2011-03-27T14:44:43Z</cp:lastPrinted>
  <dcterms:created xsi:type="dcterms:W3CDTF">2011-03-17T10:13:09Z</dcterms:created>
  <dcterms:modified xsi:type="dcterms:W3CDTF">2012-04-10T16:08:51Z</dcterms:modified>
  <cp:category/>
  <cp:version/>
  <cp:contentType/>
  <cp:contentStatus/>
</cp:coreProperties>
</file>